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122"/>
  <workbookPr autoCompressPictures="0"/>
  <bookViews>
    <workbookView xWindow="-1140" yWindow="-20440" windowWidth="26000" windowHeight="19840"/>
  </bookViews>
  <sheets>
    <sheet name="Alent Dynamic Drying" sheetId="1" r:id="rId1"/>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1" l="1"/>
  <c r="B17" i="1"/>
  <c r="B42" i="1"/>
  <c r="B37" i="1"/>
  <c r="B43" i="1"/>
  <c r="B53" i="1"/>
  <c r="B54" i="1"/>
  <c r="B51" i="1"/>
  <c r="B31" i="1"/>
  <c r="B29" i="1"/>
  <c r="B28" i="1"/>
  <c r="B27" i="1"/>
  <c r="B26" i="1"/>
  <c r="B21" i="1"/>
  <c r="B8" i="1"/>
</calcChain>
</file>

<file path=xl/sharedStrings.xml><?xml version="1.0" encoding="utf-8"?>
<sst xmlns="http://schemas.openxmlformats.org/spreadsheetml/2006/main" count="88" uniqueCount="64">
  <si>
    <t>%</t>
  </si>
  <si>
    <t>kWh</t>
  </si>
  <si>
    <t>kW</t>
  </si>
  <si>
    <t>Alent Drying</t>
  </si>
  <si>
    <t>m3</t>
  </si>
  <si>
    <r>
      <t>m</t>
    </r>
    <r>
      <rPr>
        <sz val="10"/>
        <color theme="1"/>
        <rFont val="Calibri"/>
        <family val="2"/>
      </rPr>
      <t>³</t>
    </r>
  </si>
  <si>
    <t>h</t>
  </si>
  <si>
    <t>månadens toppeffekt</t>
  </si>
  <si>
    <t>månadens toppeffekt under höglasttid kl 06-22 under nov - april</t>
  </si>
  <si>
    <t>Beror på hur många torkar som körs med Alent</t>
  </si>
  <si>
    <t>Antal torkkammare med Alent Dynamic Drying</t>
  </si>
  <si>
    <t>Antal torkade torksatser per år och kammare med konventionell torkning, ca</t>
  </si>
  <si>
    <t>en patenterad metod för virkestorkning i harmoni med naturens lagar</t>
  </si>
  <si>
    <t>Volym i en kammare</t>
  </si>
  <si>
    <t>Utpris sågat virke, ca</t>
  </si>
  <si>
    <t>Utpris avkap och utskott före bearbetning, ca</t>
  </si>
  <si>
    <t>Årlig produktion i Alentstyrda torkkammare</t>
  </si>
  <si>
    <t>1a. Bättre kvalitet på virket (jämnare fuktkvot, minskat antal sprickor, mindre skevhet, mindre kodflytningar, mindre kavitet etc.) vilket innebär att en del av virket enbart på grund av torkmetoden kan lyftas upp en kvalitetsklass och därmed ha ett högre utpris till marknaden.</t>
  </si>
  <si>
    <t xml:space="preserve">        Om man lyfter kvaliteten en klass från utskott till kvinta så innebär det ca </t>
  </si>
  <si>
    <t xml:space="preserve">       Volym som kan klassas upp till kvalitet kvinta</t>
  </si>
  <si>
    <t xml:space="preserve">      Ekonomisk vinst av av förbättrad kvalite per torksats</t>
  </si>
  <si>
    <t>1b. Den högre kvaliteten innebär även att en längre del av varje bräda kan användas (minskat avkap för brädorna).</t>
  </si>
  <si>
    <t>Minskat avkap med Alent Dynamic Drying, ca</t>
  </si>
  <si>
    <t>2. Snabbare torktid för varje torksats, när torkningen är flaskhals</t>
  </si>
  <si>
    <t>Normal torktid vid konventionell torkning</t>
  </si>
  <si>
    <t>Kortare torktid vid med Alent-styrning per torksats</t>
  </si>
  <si>
    <t>Det ger mer torkkapacitet räknat i timmar per torkkammare</t>
  </si>
  <si>
    <t>Vilket tillåter mer torksatser i varje torkkammare per år</t>
  </si>
  <si>
    <t>Resulterar i mer torkkapacitet i varje torkkammare under ett år</t>
  </si>
  <si>
    <t>Förädlingsvärde i torkningen</t>
  </si>
  <si>
    <t>1. Bättre kvalité</t>
  </si>
  <si>
    <t>Förutsättningar vid sågverket</t>
  </si>
  <si>
    <t>3. Väsentligt lägre elförbrukning och lägre energiförbrukning</t>
  </si>
  <si>
    <t>4. Lägre kostnad för effekttoppar med Alent Power</t>
  </si>
  <si>
    <t>Toppeffekt pris</t>
  </si>
  <si>
    <t>Toppeffekt priset under hög belastning perioder</t>
  </si>
  <si>
    <t>Total fläkteffekt i varje torkkammare</t>
  </si>
  <si>
    <t>Procentuella användningen av torkning i hög belastning under ett år</t>
  </si>
  <si>
    <t>Reduktion av topp effekt genom att använda  Alent Power</t>
  </si>
  <si>
    <t>st</t>
  </si>
  <si>
    <t>kr/m³</t>
  </si>
  <si>
    <t>kr</t>
  </si>
  <si>
    <t>kr/år</t>
  </si>
  <si>
    <t>vinst för varje kammare</t>
  </si>
  <si>
    <t>kr/kWh</t>
  </si>
  <si>
    <t>kr/kW/månad</t>
  </si>
  <si>
    <t>torksatser</t>
  </si>
  <si>
    <t>Möjlighetseffekten till mer omsättning med minskad torktid i pengar blir</t>
  </si>
  <si>
    <t>Total vinst av argument 1a  Värdet av uppgradering en klass, från utskott till Kvinta</t>
  </si>
  <si>
    <t>Total vinst av argument 1b, mindre avkap</t>
  </si>
  <si>
    <t>Total vinst av argument 2, snabbare torktider</t>
  </si>
  <si>
    <t>Total vinst av lägre el förbrukning</t>
  </si>
  <si>
    <t>Total vinst av lägre värme förbrukning</t>
  </si>
  <si>
    <t>Elförbrukning per torksats vid konventionell torkning, ca</t>
  </si>
  <si>
    <t>Elförbrukning per torksats vid torkning med Alent Dynamic Drying, ca</t>
  </si>
  <si>
    <t>Pris för el</t>
  </si>
  <si>
    <t>Värmeförbrukning per torksats vid konventionell torkning, ca</t>
  </si>
  <si>
    <t>Värmeförbrukning per torksats vid torkning med Alent Dynamic Drying, ca</t>
  </si>
  <si>
    <t>Pris för värme</t>
  </si>
  <si>
    <t>Total vinst av  lägre el- och energiförbrukning</t>
  </si>
  <si>
    <t>Total vinst av lägre effekttoppar</t>
  </si>
  <si>
    <t>Gula fält = Fält att fylla i med resp sågverks egna värden</t>
  </si>
  <si>
    <t>Total vinst för argument 1-4</t>
  </si>
  <si>
    <t>Version 2015-12-08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</si>
</sst>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r_-;\-* #,##0.00\ _k_r_-;_-* &quot;-&quot;??\ _k_r_-;_-@_-"/>
    <numFmt numFmtId="164" formatCode="#,##0_ ;\-#,##0\ "/>
    <numFmt numFmtId="165" formatCode="#,##0.0"/>
    <numFmt numFmtId="166" formatCode="#,##0.000"/>
  </numFmts>
  <fonts count="17" x14ac:knownFonts="1">
    <font>
      <sz val="11"/>
      <color theme="1"/>
      <name val="Calibri"/>
      <family val="2"/>
      <scheme val="minor"/>
    </font>
    <font>
      <i/>
      <sz val="10"/>
      <color rgb="FF222222"/>
      <name val="Arial"/>
      <family val="2"/>
    </font>
    <font>
      <sz val="11"/>
      <color rgb="FFFF0000"/>
      <name val="Calibri"/>
      <family val="2"/>
      <scheme val="minor"/>
    </font>
    <font>
      <sz val="10"/>
      <color theme="1"/>
      <name val="Calibri"/>
      <family val="2"/>
      <scheme val="minor"/>
    </font>
    <font>
      <i/>
      <sz val="10"/>
      <color theme="1"/>
      <name val="Calibri"/>
      <family val="2"/>
      <scheme val="minor"/>
    </font>
    <font>
      <b/>
      <sz val="18"/>
      <color rgb="FFC00000"/>
      <name val="Calibri"/>
      <family val="2"/>
      <scheme val="minor"/>
    </font>
    <font>
      <i/>
      <sz val="10"/>
      <color rgb="FFC00000"/>
      <name val="Arial"/>
      <family val="2"/>
    </font>
    <font>
      <b/>
      <sz val="12"/>
      <color theme="1"/>
      <name val="Calibri"/>
      <family val="2"/>
      <scheme val="minor"/>
    </font>
    <font>
      <b/>
      <sz val="10"/>
      <color theme="1"/>
      <name val="Calibri"/>
      <family val="2"/>
      <scheme val="minor"/>
    </font>
    <font>
      <sz val="11"/>
      <color theme="1"/>
      <name val="Calibri"/>
      <family val="2"/>
      <scheme val="minor"/>
    </font>
    <font>
      <b/>
      <sz val="11"/>
      <color theme="1"/>
      <name val="Calibri"/>
      <family val="2"/>
      <scheme val="minor"/>
    </font>
    <font>
      <sz val="10"/>
      <color theme="1"/>
      <name val="Calibri"/>
      <family val="2"/>
    </font>
    <font>
      <b/>
      <sz val="10"/>
      <color theme="1"/>
      <name val="Calibri"/>
      <family val="2"/>
    </font>
    <font>
      <u/>
      <sz val="11"/>
      <color theme="10"/>
      <name val="Calibri"/>
      <family val="2"/>
      <scheme val="minor"/>
    </font>
    <font>
      <u/>
      <sz val="11"/>
      <color theme="11"/>
      <name val="Calibri"/>
      <family val="2"/>
      <scheme val="minor"/>
    </font>
    <font>
      <b/>
      <sz val="14"/>
      <color theme="1"/>
      <name val="Calibri"/>
    </font>
    <font>
      <sz val="14"/>
      <color theme="1"/>
      <name val="Calibri"/>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76">
    <xf numFmtId="0" fontId="0" fillId="0" borderId="0"/>
    <xf numFmtId="43" fontId="9"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33">
    <xf numFmtId="0" fontId="0" fillId="0" borderId="0" xfId="0"/>
    <xf numFmtId="0" fontId="0" fillId="0" borderId="0" xfId="0" applyAlignment="1">
      <alignment horizontal="right"/>
    </xf>
    <xf numFmtId="0" fontId="1" fillId="0" borderId="0" xfId="0" applyFont="1" applyAlignment="1">
      <alignment wrapText="1"/>
    </xf>
    <xf numFmtId="0" fontId="4" fillId="0" borderId="0" xfId="0" applyFont="1" applyAlignment="1">
      <alignment wrapText="1"/>
    </xf>
    <xf numFmtId="0" fontId="3" fillId="0" borderId="0" xfId="0" applyFont="1"/>
    <xf numFmtId="0" fontId="3" fillId="0" borderId="0" xfId="0" applyFont="1" applyAlignment="1">
      <alignment horizontal="right"/>
    </xf>
    <xf numFmtId="0" fontId="3" fillId="0" borderId="0" xfId="0" applyFont="1" applyAlignment="1">
      <alignment horizontal="left"/>
    </xf>
    <xf numFmtId="0" fontId="5" fillId="0" borderId="0" xfId="0" applyFont="1"/>
    <xf numFmtId="0" fontId="6" fillId="0" borderId="0" xfId="0" applyFont="1"/>
    <xf numFmtId="0" fontId="7" fillId="0" borderId="0" xfId="0" applyFont="1"/>
    <xf numFmtId="0" fontId="8" fillId="0" borderId="0" xfId="0" applyFont="1" applyAlignment="1">
      <alignment horizontal="right"/>
    </xf>
    <xf numFmtId="0" fontId="7" fillId="0" borderId="0" xfId="0" applyFont="1" applyAlignment="1">
      <alignment wrapText="1"/>
    </xf>
    <xf numFmtId="0" fontId="2" fillId="0" borderId="0" xfId="0" applyFont="1"/>
    <xf numFmtId="3" fontId="3" fillId="2" borderId="0" xfId="0" applyNumberFormat="1" applyFont="1" applyFill="1"/>
    <xf numFmtId="3" fontId="3" fillId="0" borderId="0" xfId="0" applyNumberFormat="1" applyFont="1"/>
    <xf numFmtId="3" fontId="8" fillId="0" borderId="0" xfId="0" applyNumberFormat="1" applyFont="1"/>
    <xf numFmtId="4" fontId="3" fillId="2" borderId="0" xfId="0" applyNumberFormat="1" applyFont="1" applyFill="1"/>
    <xf numFmtId="0" fontId="10" fillId="0" borderId="0" xfId="0" applyFont="1"/>
    <xf numFmtId="164" fontId="10" fillId="0" borderId="0" xfId="1" applyNumberFormat="1" applyFont="1"/>
    <xf numFmtId="0" fontId="10" fillId="0" borderId="0" xfId="0" applyFont="1" applyAlignment="1">
      <alignment horizontal="right"/>
    </xf>
    <xf numFmtId="0" fontId="0" fillId="2" borderId="0" xfId="0" applyFill="1"/>
    <xf numFmtId="165" fontId="3" fillId="0" borderId="0" xfId="0" applyNumberFormat="1" applyFont="1"/>
    <xf numFmtId="0" fontId="11" fillId="0" borderId="0" xfId="0" applyFont="1" applyAlignment="1">
      <alignment horizontal="right"/>
    </xf>
    <xf numFmtId="0" fontId="12" fillId="0" borderId="0" xfId="0" applyFont="1" applyAlignment="1">
      <alignment horizontal="right"/>
    </xf>
    <xf numFmtId="166" fontId="3" fillId="2" borderId="0" xfId="0" applyNumberFormat="1" applyFont="1" applyFill="1"/>
    <xf numFmtId="3" fontId="8" fillId="0" borderId="0" xfId="0" applyNumberFormat="1" applyFont="1" applyAlignment="1">
      <alignment horizontal="right"/>
    </xf>
    <xf numFmtId="0" fontId="3" fillId="0" borderId="0" xfId="0" applyFont="1" applyAlignment="1">
      <alignment wrapText="1"/>
    </xf>
    <xf numFmtId="0" fontId="8" fillId="0" borderId="0" xfId="0" applyFont="1"/>
    <xf numFmtId="0" fontId="0" fillId="0" borderId="0" xfId="0" applyAlignment="1">
      <alignment wrapText="1"/>
    </xf>
    <xf numFmtId="0" fontId="15" fillId="0" borderId="0" xfId="0" applyFont="1" applyAlignment="1">
      <alignment horizontal="right"/>
    </xf>
    <xf numFmtId="3" fontId="15" fillId="0" borderId="0" xfId="0" applyNumberFormat="1" applyFont="1"/>
    <xf numFmtId="0" fontId="16" fillId="0" borderId="0" xfId="0" applyFont="1"/>
    <xf numFmtId="0" fontId="0" fillId="2" borderId="0" xfId="0" applyFill="1" applyAlignment="1">
      <alignment horizontal="right"/>
    </xf>
  </cellXfs>
  <cellStyles count="76">
    <cellStyle name="Följd hyperlänk" xfId="3" builtinId="9" hidden="1"/>
    <cellStyle name="Följd hyperlänk" xfId="5" builtinId="9" hidden="1"/>
    <cellStyle name="Följd hyperlänk" xfId="7" builtinId="9" hidden="1"/>
    <cellStyle name="Följd hyperlänk" xfId="9" builtinId="9" hidden="1"/>
    <cellStyle name="Följd hyperlänk" xfId="11" builtinId="9" hidden="1"/>
    <cellStyle name="Följd hyperlänk" xfId="13" builtinId="9" hidden="1"/>
    <cellStyle name="Följd hyperlänk" xfId="15" builtinId="9" hidden="1"/>
    <cellStyle name="Följd hyperlänk" xfId="17" builtinId="9" hidden="1"/>
    <cellStyle name="Följd hyperlänk" xfId="19" builtinId="9" hidden="1"/>
    <cellStyle name="Följd hyperlänk" xfId="21" builtinId="9" hidden="1"/>
    <cellStyle name="Följd hyperlänk" xfId="23" builtinId="9" hidden="1"/>
    <cellStyle name="Följd hyperlänk" xfId="25" builtinId="9" hidden="1"/>
    <cellStyle name="Följd hyperlänk" xfId="27" builtinId="9" hidden="1"/>
    <cellStyle name="Följd hyperlänk" xfId="29" builtinId="9" hidden="1"/>
    <cellStyle name="Följd hyperlänk" xfId="31" builtinId="9" hidden="1"/>
    <cellStyle name="Följd hyperlänk" xfId="33" builtinId="9" hidden="1"/>
    <cellStyle name="Följd hyperlänk" xfId="35" builtinId="9" hidden="1"/>
    <cellStyle name="Följd hyperlänk" xfId="37" builtinId="9" hidden="1"/>
    <cellStyle name="Följd hyperlänk" xfId="39" builtinId="9" hidden="1"/>
    <cellStyle name="Följd hyperlänk" xfId="41" builtinId="9" hidden="1"/>
    <cellStyle name="Följd hyperlänk" xfId="43" builtinId="9" hidden="1"/>
    <cellStyle name="Följd hyperlänk" xfId="45" builtinId="9" hidden="1"/>
    <cellStyle name="Följd hyperlänk" xfId="47" builtinId="9" hidden="1"/>
    <cellStyle name="Följd hyperlänk" xfId="49" builtinId="9" hidden="1"/>
    <cellStyle name="Följd hyperlänk" xfId="51" builtinId="9" hidden="1"/>
    <cellStyle name="Följd hyperlänk" xfId="53" builtinId="9" hidden="1"/>
    <cellStyle name="Följd hyperlänk" xfId="55" builtinId="9" hidden="1"/>
    <cellStyle name="Följd hyperlänk" xfId="57" builtinId="9" hidden="1"/>
    <cellStyle name="Följd hyperlänk" xfId="59" builtinId="9" hidden="1"/>
    <cellStyle name="Följd hyperlänk" xfId="61" builtinId="9" hidden="1"/>
    <cellStyle name="Följd hyperlänk" xfId="63" builtinId="9" hidden="1"/>
    <cellStyle name="Följd hyperlänk" xfId="65" builtinId="9" hidden="1"/>
    <cellStyle name="Följd hyperlänk" xfId="67" builtinId="9" hidden="1"/>
    <cellStyle name="Följd hyperlänk" xfId="69" builtinId="9" hidden="1"/>
    <cellStyle name="Följd hyperlänk" xfId="71" builtinId="9" hidden="1"/>
    <cellStyle name="Följd hyperlänk" xfId="73" builtinId="9" hidden="1"/>
    <cellStyle name="Följd hyperlänk" xfId="75" builtinId="9" hidden="1"/>
    <cellStyle name="Hyperlänk" xfId="2" builtinId="8" hidden="1"/>
    <cellStyle name="Hyperlänk" xfId="4" builtinId="8" hidden="1"/>
    <cellStyle name="Hyperlänk" xfId="6" builtinId="8" hidden="1"/>
    <cellStyle name="Hyperlänk" xfId="8" builtinId="8" hidden="1"/>
    <cellStyle name="Hyperlänk" xfId="10" builtinId="8" hidden="1"/>
    <cellStyle name="Hyperlänk" xfId="12" builtinId="8" hidden="1"/>
    <cellStyle name="Hyperlänk" xfId="14" builtinId="8" hidden="1"/>
    <cellStyle name="Hyperlänk" xfId="16" builtinId="8" hidden="1"/>
    <cellStyle name="Hyperlänk" xfId="18" builtinId="8" hidden="1"/>
    <cellStyle name="Hyperlänk" xfId="20" builtinId="8" hidden="1"/>
    <cellStyle name="Hyperlänk" xfId="22" builtinId="8" hidden="1"/>
    <cellStyle name="Hyperlänk" xfId="24" builtinId="8" hidden="1"/>
    <cellStyle name="Hyperlänk" xfId="26" builtinId="8" hidden="1"/>
    <cellStyle name="Hyperlänk" xfId="28" builtinId="8" hidden="1"/>
    <cellStyle name="Hyperlänk" xfId="30" builtinId="8" hidden="1"/>
    <cellStyle name="Hyperlänk" xfId="32" builtinId="8" hidden="1"/>
    <cellStyle name="Hyperlänk" xfId="34" builtinId="8" hidden="1"/>
    <cellStyle name="Hyperlänk" xfId="36" builtinId="8" hidden="1"/>
    <cellStyle name="Hyperlänk" xfId="38" builtinId="8" hidden="1"/>
    <cellStyle name="Hyperlänk" xfId="40" builtinId="8" hidden="1"/>
    <cellStyle name="Hyperlänk" xfId="42" builtinId="8" hidden="1"/>
    <cellStyle name="Hyperlänk" xfId="44" builtinId="8" hidden="1"/>
    <cellStyle name="Hyperlänk" xfId="46" builtinId="8" hidden="1"/>
    <cellStyle name="Hyperlänk" xfId="48" builtinId="8" hidden="1"/>
    <cellStyle name="Hyperlänk" xfId="50" builtinId="8" hidden="1"/>
    <cellStyle name="Hyperlänk" xfId="52" builtinId="8" hidden="1"/>
    <cellStyle name="Hyperlänk" xfId="54" builtinId="8" hidden="1"/>
    <cellStyle name="Hyperlänk" xfId="56" builtinId="8" hidden="1"/>
    <cellStyle name="Hyperlänk" xfId="58" builtinId="8" hidden="1"/>
    <cellStyle name="Hyperlänk" xfId="60" builtinId="8" hidden="1"/>
    <cellStyle name="Hyperlänk" xfId="62" builtinId="8" hidden="1"/>
    <cellStyle name="Hyperlänk" xfId="64" builtinId="8" hidden="1"/>
    <cellStyle name="Hyperlänk" xfId="66" builtinId="8" hidden="1"/>
    <cellStyle name="Hyperlänk" xfId="68" builtinId="8" hidden="1"/>
    <cellStyle name="Hyperlänk" xfId="70" builtinId="8" hidden="1"/>
    <cellStyle name="Hyperlänk" xfId="72" builtinId="8" hidden="1"/>
    <cellStyle name="Hyperlänk" xfId="74" builtinId="8" hidden="1"/>
    <cellStyle name="Normal" xfId="0" builtinId="0"/>
    <cellStyle name="Tusenta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tabSelected="1" zoomScale="115" zoomScaleNormal="115" zoomScalePageLayoutView="115" workbookViewId="0">
      <selection activeCell="B2" sqref="B2"/>
    </sheetView>
  </sheetViews>
  <sheetFormatPr baseColWidth="10" defaultColWidth="8.83203125" defaultRowHeight="14" x14ac:dyDescent="0"/>
  <cols>
    <col min="1" max="1" width="66.83203125" customWidth="1"/>
    <col min="2" max="2" width="12" customWidth="1"/>
    <col min="3" max="3" width="10.5" style="1" customWidth="1"/>
    <col min="4" max="4" width="19.6640625" customWidth="1"/>
  </cols>
  <sheetData>
    <row r="1" spans="1:4" ht="23">
      <c r="A1" s="7" t="s">
        <v>3</v>
      </c>
      <c r="B1" s="12"/>
    </row>
    <row r="2" spans="1:4">
      <c r="A2" s="8" t="s">
        <v>12</v>
      </c>
      <c r="B2" s="12" t="s">
        <v>63</v>
      </c>
    </row>
    <row r="3" spans="1:4">
      <c r="B3" s="20" t="s">
        <v>61</v>
      </c>
      <c r="C3" s="32"/>
      <c r="D3" s="20"/>
    </row>
    <row r="4" spans="1:4" ht="15">
      <c r="A4" s="9" t="s">
        <v>31</v>
      </c>
    </row>
    <row r="5" spans="1:4" s="4" customFormat="1">
      <c r="A5" s="4" t="s">
        <v>10</v>
      </c>
      <c r="B5" s="13">
        <v>10</v>
      </c>
      <c r="C5" s="5" t="s">
        <v>39</v>
      </c>
    </row>
    <row r="6" spans="1:4" s="4" customFormat="1">
      <c r="A6" s="4" t="s">
        <v>11</v>
      </c>
      <c r="B6" s="13">
        <v>45</v>
      </c>
      <c r="C6" s="5" t="s">
        <v>39</v>
      </c>
    </row>
    <row r="7" spans="1:4" s="4" customFormat="1">
      <c r="A7" s="4" t="s">
        <v>13</v>
      </c>
      <c r="B7" s="13">
        <v>120</v>
      </c>
      <c r="C7" s="5" t="s">
        <v>5</v>
      </c>
    </row>
    <row r="8" spans="1:4" s="4" customFormat="1">
      <c r="A8" s="4" t="s">
        <v>16</v>
      </c>
      <c r="B8" s="14">
        <f>B6*B7*B5</f>
        <v>54000</v>
      </c>
      <c r="C8" s="5" t="s">
        <v>4</v>
      </c>
    </row>
    <row r="9" spans="1:4" s="4" customFormat="1">
      <c r="A9" s="4" t="s">
        <v>14</v>
      </c>
      <c r="B9" s="13">
        <v>1500</v>
      </c>
      <c r="C9" s="22" t="s">
        <v>40</v>
      </c>
    </row>
    <row r="10" spans="1:4" s="4" customFormat="1">
      <c r="A10" s="4" t="s">
        <v>15</v>
      </c>
      <c r="B10" s="13">
        <v>150</v>
      </c>
      <c r="C10" s="22" t="s">
        <v>40</v>
      </c>
    </row>
    <row r="11" spans="1:4" s="4" customFormat="1">
      <c r="B11" s="13"/>
      <c r="C11" s="22"/>
    </row>
    <row r="12" spans="1:4" s="4" customFormat="1" ht="15">
      <c r="A12" s="9" t="s">
        <v>30</v>
      </c>
      <c r="B12" s="14"/>
      <c r="C12" s="5"/>
    </row>
    <row r="13" spans="1:4" s="4" customFormat="1" ht="54" customHeight="1">
      <c r="A13" s="2" t="s">
        <v>17</v>
      </c>
      <c r="B13" s="14"/>
      <c r="C13" s="5"/>
    </row>
    <row r="14" spans="1:4" s="4" customFormat="1">
      <c r="A14" s="26" t="s">
        <v>18</v>
      </c>
      <c r="B14" s="13">
        <v>200</v>
      </c>
      <c r="C14" s="22" t="s">
        <v>40</v>
      </c>
    </row>
    <row r="15" spans="1:4" s="4" customFormat="1">
      <c r="A15" s="4" t="s">
        <v>19</v>
      </c>
      <c r="B15" s="13">
        <v>3</v>
      </c>
      <c r="C15" s="5" t="s">
        <v>0</v>
      </c>
    </row>
    <row r="16" spans="1:4" s="4" customFormat="1">
      <c r="A16" s="4" t="s">
        <v>20</v>
      </c>
      <c r="B16" s="14">
        <f>B15/100*B7*B14</f>
        <v>719.99999999999989</v>
      </c>
      <c r="C16" s="22" t="s">
        <v>41</v>
      </c>
    </row>
    <row r="17" spans="1:3" s="4" customFormat="1">
      <c r="A17" s="10" t="s">
        <v>48</v>
      </c>
      <c r="B17" s="15">
        <f>B16*B5*B6</f>
        <v>323999.99999999994</v>
      </c>
      <c r="C17" s="23" t="s">
        <v>42</v>
      </c>
    </row>
    <row r="18" spans="1:3" s="4" customFormat="1">
      <c r="A18" s="10"/>
      <c r="B18" s="15"/>
      <c r="C18" s="23"/>
    </row>
    <row r="19" spans="1:3" s="4" customFormat="1" ht="28">
      <c r="A19" s="3" t="s">
        <v>21</v>
      </c>
      <c r="B19" s="15"/>
      <c r="C19" s="23"/>
    </row>
    <row r="20" spans="1:3" s="4" customFormat="1">
      <c r="A20" s="4" t="s">
        <v>22</v>
      </c>
      <c r="B20" s="16">
        <v>0.4</v>
      </c>
      <c r="C20" s="5" t="s">
        <v>0</v>
      </c>
    </row>
    <row r="21" spans="1:3" s="4" customFormat="1">
      <c r="A21" s="10" t="s">
        <v>49</v>
      </c>
      <c r="B21" s="15">
        <f>B20/100*B8*(B9-B10)</f>
        <v>291600</v>
      </c>
      <c r="C21" s="23" t="s">
        <v>42</v>
      </c>
    </row>
    <row r="22" spans="1:3" s="4" customFormat="1">
      <c r="A22" s="10"/>
      <c r="B22" s="15"/>
      <c r="C22" s="23"/>
    </row>
    <row r="23" spans="1:3" s="4" customFormat="1" ht="15">
      <c r="A23" s="11" t="s">
        <v>23</v>
      </c>
      <c r="B23" s="14"/>
      <c r="C23" s="5"/>
    </row>
    <row r="24" spans="1:3" s="4" customFormat="1">
      <c r="A24" s="4" t="s">
        <v>24</v>
      </c>
      <c r="B24" s="13">
        <v>130</v>
      </c>
      <c r="C24" s="6" t="s">
        <v>6</v>
      </c>
    </row>
    <row r="25" spans="1:3" s="4" customFormat="1">
      <c r="A25" s="4" t="s">
        <v>25</v>
      </c>
      <c r="B25" s="13">
        <v>10</v>
      </c>
      <c r="C25" s="6" t="s">
        <v>6</v>
      </c>
    </row>
    <row r="26" spans="1:3" s="4" customFormat="1">
      <c r="A26" s="4" t="s">
        <v>26</v>
      </c>
      <c r="B26" s="14">
        <f>B25*B6</f>
        <v>450</v>
      </c>
      <c r="C26" s="6" t="s">
        <v>6</v>
      </c>
    </row>
    <row r="27" spans="1:3" s="4" customFormat="1">
      <c r="A27" s="4" t="s">
        <v>27</v>
      </c>
      <c r="B27" s="21">
        <f>B26/B24</f>
        <v>3.4615384615384617</v>
      </c>
      <c r="C27" s="6" t="s">
        <v>46</v>
      </c>
    </row>
    <row r="28" spans="1:3" s="4" customFormat="1">
      <c r="A28" s="4" t="s">
        <v>28</v>
      </c>
      <c r="B28" s="14">
        <f>B27*B7</f>
        <v>415.38461538461542</v>
      </c>
      <c r="C28" s="5" t="s">
        <v>5</v>
      </c>
    </row>
    <row r="29" spans="1:3" s="4" customFormat="1">
      <c r="A29" s="4" t="s">
        <v>47</v>
      </c>
      <c r="B29" s="14">
        <f>B28*B9*B5</f>
        <v>6230769.230769231</v>
      </c>
      <c r="C29" s="22" t="s">
        <v>42</v>
      </c>
    </row>
    <row r="30" spans="1:3" s="4" customFormat="1">
      <c r="A30" s="4" t="s">
        <v>29</v>
      </c>
      <c r="B30" s="13">
        <v>10</v>
      </c>
      <c r="C30" s="6" t="s">
        <v>0</v>
      </c>
    </row>
    <row r="31" spans="1:3" s="4" customFormat="1">
      <c r="A31" s="10" t="s">
        <v>50</v>
      </c>
      <c r="B31" s="15">
        <f>B29*B30/100</f>
        <v>623076.92307692312</v>
      </c>
      <c r="C31" s="23" t="s">
        <v>42</v>
      </c>
    </row>
    <row r="32" spans="1:3" s="4" customFormat="1">
      <c r="A32" s="10"/>
      <c r="B32" s="15"/>
      <c r="C32" s="23"/>
    </row>
    <row r="33" spans="1:6" s="4" customFormat="1" ht="15">
      <c r="A33" s="9" t="s">
        <v>32</v>
      </c>
      <c r="B33" s="14"/>
      <c r="C33" s="5"/>
    </row>
    <row r="34" spans="1:6" s="4" customFormat="1">
      <c r="A34" s="4" t="s">
        <v>53</v>
      </c>
      <c r="B34" s="13">
        <v>5000</v>
      </c>
      <c r="C34" s="5" t="s">
        <v>1</v>
      </c>
    </row>
    <row r="35" spans="1:6" s="4" customFormat="1">
      <c r="A35" s="4" t="s">
        <v>54</v>
      </c>
      <c r="B35" s="13">
        <v>3000</v>
      </c>
      <c r="C35" s="5" t="s">
        <v>1</v>
      </c>
    </row>
    <row r="36" spans="1:6" s="4" customFormat="1">
      <c r="A36" s="4" t="s">
        <v>55</v>
      </c>
      <c r="B36" s="24">
        <v>0.4</v>
      </c>
      <c r="C36" s="22" t="s">
        <v>44</v>
      </c>
    </row>
    <row r="37" spans="1:6" s="27" customFormat="1">
      <c r="A37" s="10" t="s">
        <v>51</v>
      </c>
      <c r="B37" s="15">
        <f>(B34-B35)*B36*B6*B5</f>
        <v>360000</v>
      </c>
      <c r="C37" s="23" t="s">
        <v>42</v>
      </c>
    </row>
    <row r="38" spans="1:6" s="4" customFormat="1">
      <c r="B38" s="14"/>
      <c r="C38" s="5"/>
    </row>
    <row r="39" spans="1:6" s="4" customFormat="1">
      <c r="A39" s="4" t="s">
        <v>56</v>
      </c>
      <c r="B39" s="13">
        <v>30000</v>
      </c>
      <c r="C39" s="5" t="s">
        <v>1</v>
      </c>
    </row>
    <row r="40" spans="1:6" s="4" customFormat="1">
      <c r="A40" s="4" t="s">
        <v>57</v>
      </c>
      <c r="B40" s="13">
        <v>27000</v>
      </c>
      <c r="C40" s="5" t="s">
        <v>1</v>
      </c>
    </row>
    <row r="41" spans="1:6" s="4" customFormat="1">
      <c r="A41" s="4" t="s">
        <v>58</v>
      </c>
      <c r="B41" s="24">
        <v>0.25</v>
      </c>
      <c r="C41" s="22" t="s">
        <v>44</v>
      </c>
    </row>
    <row r="42" spans="1:6" s="4" customFormat="1">
      <c r="A42" s="5" t="s">
        <v>52</v>
      </c>
      <c r="B42" s="14">
        <f>(B39-B40)*B41*B6*B5</f>
        <v>337500</v>
      </c>
      <c r="C42" s="22" t="s">
        <v>42</v>
      </c>
    </row>
    <row r="43" spans="1:6" s="5" customFormat="1">
      <c r="A43" s="10" t="s">
        <v>59</v>
      </c>
      <c r="B43" s="25">
        <f>B37+B42</f>
        <v>697500</v>
      </c>
      <c r="C43" s="23" t="s">
        <v>42</v>
      </c>
    </row>
    <row r="44" spans="1:6" s="5" customFormat="1">
      <c r="A44" s="10"/>
      <c r="B44" s="25"/>
      <c r="C44" s="23"/>
    </row>
    <row r="45" spans="1:6" s="4" customFormat="1" ht="15">
      <c r="A45" s="9" t="s">
        <v>33</v>
      </c>
      <c r="C45" s="5"/>
      <c r="F45" s="9"/>
    </row>
    <row r="46" spans="1:6">
      <c r="A46" t="s">
        <v>34</v>
      </c>
      <c r="B46" s="20">
        <v>25</v>
      </c>
      <c r="C46" s="22" t="s">
        <v>45</v>
      </c>
      <c r="D46" s="28" t="s">
        <v>7</v>
      </c>
    </row>
    <row r="47" spans="1:6" ht="42">
      <c r="A47" t="s">
        <v>35</v>
      </c>
      <c r="B47" s="20">
        <v>61</v>
      </c>
      <c r="C47" s="22" t="s">
        <v>45</v>
      </c>
      <c r="D47" s="28" t="s">
        <v>8</v>
      </c>
    </row>
    <row r="48" spans="1:6">
      <c r="A48" t="s">
        <v>36</v>
      </c>
      <c r="B48" s="20">
        <v>35</v>
      </c>
      <c r="C48" s="1" t="s">
        <v>2</v>
      </c>
      <c r="D48" s="28"/>
    </row>
    <row r="49" spans="1:4">
      <c r="A49" t="s">
        <v>37</v>
      </c>
      <c r="B49" s="20">
        <v>30</v>
      </c>
      <c r="C49" s="1" t="s">
        <v>0</v>
      </c>
      <c r="D49" s="28"/>
    </row>
    <row r="50" spans="1:4" ht="42">
      <c r="A50" t="s">
        <v>38</v>
      </c>
      <c r="B50" s="20">
        <v>35</v>
      </c>
      <c r="C50" s="1" t="s">
        <v>0</v>
      </c>
      <c r="D50" s="28" t="s">
        <v>9</v>
      </c>
    </row>
    <row r="51" spans="1:4" s="17" customFormat="1">
      <c r="A51" s="10" t="s">
        <v>60</v>
      </c>
      <c r="B51" s="18">
        <f>12*(B46+B47*B49/100)*B48*B5*B50/100</f>
        <v>63650.999999999993</v>
      </c>
      <c r="C51" s="23" t="s">
        <v>42</v>
      </c>
    </row>
    <row r="52" spans="1:4" s="17" customFormat="1">
      <c r="A52" s="19"/>
      <c r="B52" s="18"/>
      <c r="C52" s="23"/>
    </row>
    <row r="53" spans="1:4" s="31" customFormat="1" ht="18">
      <c r="A53" s="29" t="s">
        <v>62</v>
      </c>
      <c r="B53" s="30">
        <f>B17+B21+B31+B43+B51</f>
        <v>1999827.923076923</v>
      </c>
      <c r="C53" s="29" t="s">
        <v>42</v>
      </c>
    </row>
    <row r="54" spans="1:4" s="31" customFormat="1" ht="18">
      <c r="A54" s="29" t="s">
        <v>43</v>
      </c>
      <c r="B54" s="30">
        <f>B53/B5</f>
        <v>199982.79230769229</v>
      </c>
      <c r="C54" s="29" t="s">
        <v>42</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1</vt:i4>
      </vt:variant>
    </vt:vector>
  </HeadingPairs>
  <TitlesOfParts>
    <vt:vector size="1" baseType="lpstr">
      <vt:lpstr>Alent Dynamic Drying</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Staffan Ruuth</cp:lastModifiedBy>
  <cp:lastPrinted>2015-10-24T09:18:38Z</cp:lastPrinted>
  <dcterms:created xsi:type="dcterms:W3CDTF">2015-10-13T17:09:26Z</dcterms:created>
  <dcterms:modified xsi:type="dcterms:W3CDTF">2015-12-09T09:58:12Z</dcterms:modified>
</cp:coreProperties>
</file>